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 activeTab="2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  <sheet name="List2" sheetId="2" r:id="rId6"/>
  </sheets>
  <definedNames>
    <definedName name="_xlnm.Print_Area" localSheetId="1">' Račun prihoda i rashoda'!$A$1:$E$51</definedName>
    <definedName name="_xlnm.Print_Area" localSheetId="0">SAŽETAK!$A$1:$F$26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7"/>
  <c r="E27"/>
  <c r="E25"/>
  <c r="E21"/>
  <c r="E35"/>
  <c r="E34" s="1"/>
  <c r="E37"/>
  <c r="E32"/>
  <c r="E30"/>
  <c r="E23"/>
  <c r="E19"/>
  <c r="E16"/>
  <c r="E14"/>
  <c r="E12"/>
  <c r="B17" i="5"/>
  <c r="E11" i="7" l="1"/>
  <c r="B19" i="5"/>
  <c r="B14"/>
  <c r="B11"/>
  <c r="B9"/>
  <c r="B7"/>
  <c r="B6" l="1"/>
  <c r="B39"/>
  <c r="B36"/>
  <c r="B33"/>
  <c r="E48" i="3"/>
  <c r="E13"/>
  <c r="E23"/>
  <c r="B31" i="5"/>
  <c r="E29" i="7"/>
  <c r="E41"/>
  <c r="E40" s="1"/>
  <c r="B41" i="5"/>
  <c r="E32" i="3"/>
  <c r="E44"/>
  <c r="E36"/>
  <c r="E15"/>
  <c r="E17"/>
  <c r="E11"/>
  <c r="B8" i="8" l="1"/>
  <c r="B29" i="5" l="1"/>
  <c r="B28" s="1"/>
  <c r="E47" i="3"/>
  <c r="F13" i="1"/>
  <c r="F10"/>
  <c r="E39" i="7"/>
  <c r="B7" i="8"/>
  <c r="B6" s="1"/>
  <c r="F14" i="1" l="1"/>
  <c r="F24" s="1"/>
  <c r="E10" i="3"/>
  <c r="E9" s="1"/>
  <c r="E31"/>
  <c r="E30" s="1"/>
  <c r="E10" i="7" l="1"/>
  <c r="E9" l="1"/>
  <c r="E8" s="1"/>
  <c r="E7" s="1"/>
</calcChain>
</file>

<file path=xl/sharedStrings.xml><?xml version="1.0" encoding="utf-8"?>
<sst xmlns="http://schemas.openxmlformats.org/spreadsheetml/2006/main" count="184" uniqueCount="120">
  <si>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</si>
  <si>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</si>
  <si>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</si>
  <si>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</si>
  <si>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</si>
  <si>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</si>
  <si>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</si>
  <si>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</si>
  <si>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</si>
  <si>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</si>
  <si>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</si>
  <si>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</si>
  <si>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</si>
  <si>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</si>
  <si>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</si>
  <si>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</si>
  <si>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</si>
  <si>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</si>
  <si>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</si>
  <si>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</si>
  <si>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</si>
  <si>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</si>
  <si>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</si>
  <si>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</si>
  <si>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</si>
  <si>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</si>
  <si>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</si>
  <si>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</si>
  <si>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</si>
  <si>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</si>
  <si>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Pomoći iz inozemstva i od subjekata unutar općeg proračuna</t>
  </si>
  <si>
    <t>Ostale pomoći</t>
  </si>
  <si>
    <t>1 Opći prihodi i primici</t>
  </si>
  <si>
    <t>11 Opći prihodi i primici</t>
  </si>
  <si>
    <t>3 Vlastiti prihodi</t>
  </si>
  <si>
    <t>31 Vlastiti prihodi</t>
  </si>
  <si>
    <t>A1. PRIHODI POSLOVANJA I PRIHODI OD PRODAJE NEFINANCIJSKE IMOVINE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</si>
  <si>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</si>
  <si>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</si>
  <si>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</si>
  <si>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</si>
  <si>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A2. RASHODI POSLOVANJA I RASHODI ZA NABAVU NEFINANCIJSKE IMOVINE</t>
  </si>
  <si>
    <t>UKUPNI PRIHODI</t>
  </si>
  <si>
    <t>A4. RASHODI PREMA FUNKCIJSKOJ KLASIFIKACIJI</t>
  </si>
  <si>
    <t>Prihodi od imovine</t>
  </si>
  <si>
    <t>Prihodi od upr.i adm.pristojbi i po posebnim propis.</t>
  </si>
  <si>
    <t xml:space="preserve"> Prihodi od nadležnog proračuna</t>
  </si>
  <si>
    <t>Opći prihodi i primici-Smjenski rad</t>
  </si>
  <si>
    <t>Opći prihodi i primici - UO za odgoj i školstvo</t>
  </si>
  <si>
    <t>Opći prihodi i primici - Smjenski rad</t>
  </si>
  <si>
    <t>Opći prihodi i primici-UO za odgoj i školstvo</t>
  </si>
  <si>
    <t>Opći prihodi i primici - UO za socijalnu skrb i zdr.</t>
  </si>
  <si>
    <t>Opći prihodi i primici- UO za socijalnu skrbi zdr.</t>
  </si>
  <si>
    <t>Opći prihodi i primici- Smjenski rad</t>
  </si>
  <si>
    <t>Financijski rashodi</t>
  </si>
  <si>
    <t>09 Obrazovanje</t>
  </si>
  <si>
    <t>091 Predškolsko i osnovno obrazovanje</t>
  </si>
  <si>
    <t xml:space="preserve">    0911Predškolsko obrazovanje</t>
  </si>
  <si>
    <t xml:space="preserve">    096 Dodatne usluge u obrazovanju</t>
  </si>
  <si>
    <t>5 Pomoći</t>
  </si>
  <si>
    <t>RAZDJEL 030</t>
  </si>
  <si>
    <t>UPRAVNI ODJEL ZA ODGOJ I ŠKOLSTVO</t>
  </si>
  <si>
    <t>GLAVA 030-01</t>
  </si>
  <si>
    <t>PROGRAM 1010</t>
  </si>
  <si>
    <t>PREDŠKOLSKI ODGOJ I OBRAZOVANJE U GRADSKIM USTANOVAMA</t>
  </si>
  <si>
    <t xml:space="preserve">DJEČJI VRTIĆ RADOST </t>
  </si>
  <si>
    <t>GLAVA 030-02</t>
  </si>
  <si>
    <t>Aktivnost A1010-01</t>
  </si>
  <si>
    <t>Grad Zadar</t>
  </si>
  <si>
    <t>Izvor 11</t>
  </si>
  <si>
    <t>PROGRAM 1064</t>
  </si>
  <si>
    <t>Aktivnost A1010-02</t>
  </si>
  <si>
    <t>Izvor 31</t>
  </si>
  <si>
    <t>Aktivnost KP1010-03</t>
  </si>
  <si>
    <t>Opremanje objekata</t>
  </si>
  <si>
    <t>Rashodi za nabavu proizvedene dug.imovine</t>
  </si>
  <si>
    <t xml:space="preserve">        Izvor 11</t>
  </si>
  <si>
    <t>Aktivnost A1010-05</t>
  </si>
  <si>
    <t>SMJENSKI RAD I PRODULJENI BORAVAK VRTIĆA</t>
  </si>
  <si>
    <t>Aktivnost 1064-01</t>
  </si>
  <si>
    <t>Smjenski rad</t>
  </si>
  <si>
    <t>Prihodi za posebne namjere</t>
  </si>
  <si>
    <t>Prihodi za posebne namjene</t>
  </si>
  <si>
    <t>Rashodi za nabavu neproizvedene dug.imovine</t>
  </si>
  <si>
    <t>41 Prihodi za posebne namjene</t>
  </si>
  <si>
    <t>Izvor 41</t>
  </si>
  <si>
    <t>DJEČJI VRTIĆ RADOST ZADAR</t>
  </si>
  <si>
    <t>Izvor 92</t>
  </si>
  <si>
    <t xml:space="preserve">Tekuće pomoći </t>
  </si>
  <si>
    <t>Tekuće pomoći</t>
  </si>
  <si>
    <t>Višak prihoda</t>
  </si>
  <si>
    <t xml:space="preserve">  51 Tekuće pomoći</t>
  </si>
  <si>
    <t>9 Vlastiti izvori</t>
  </si>
  <si>
    <t xml:space="preserve">   92 Višak prihoda</t>
  </si>
  <si>
    <t>Izvor 51</t>
  </si>
  <si>
    <t>4 Prihodi za posebne namjene</t>
  </si>
  <si>
    <t>PRIJENOS SREDSTAVA U SLJEDEĆU GODINU (MANJAK ZA PLAĆE IZ 2024.G.)</t>
  </si>
  <si>
    <t>PRIJENOS SREDSTAVA IZ PRETHODNE GODINE(VIŠAK IZ 2024.G.)</t>
  </si>
  <si>
    <t>Ostali prihodi za posebne namjene</t>
  </si>
  <si>
    <t>Višak prihoda iz 2024.g.</t>
  </si>
  <si>
    <t>Prihodi od prodaje dugotrajne nefin.imovine</t>
  </si>
  <si>
    <t>Ostali prih. za pos. namjene- UO za odgoj i školstvo</t>
  </si>
  <si>
    <t>Pomoći korisnici</t>
  </si>
  <si>
    <t>43 Ostali prihodi za posebne namjene</t>
  </si>
  <si>
    <t xml:space="preserve">  57 Pomoći korisnici</t>
  </si>
  <si>
    <t>7 Prihodi od prodaje nefin.imovine</t>
  </si>
  <si>
    <t>72 Prih.od prodaje dugotrajne imovine</t>
  </si>
  <si>
    <t>A3. PRIHODI PREMA IZVORIMA FINANCIRANJA</t>
  </si>
  <si>
    <t>51 Tekuće pomoći</t>
  </si>
  <si>
    <t>57 Pomoći korisnici</t>
  </si>
  <si>
    <t>A4. RASHODI PREMA IZVORIMA FINANCIRANJA</t>
  </si>
  <si>
    <t>Izvor 72</t>
  </si>
  <si>
    <t>Prihodi od prodaje dugotrajne imovine</t>
  </si>
  <si>
    <t>Izvor 57</t>
  </si>
  <si>
    <t>Manjak prihoda iz 2024.g.</t>
  </si>
  <si>
    <t xml:space="preserve"> FINANCIRANJE  NUŽNIH RASHODA I IZDATAKA DJEČJEG VRTIĆA RADOST ZADAR  
ZA RAZDOBLJE OD 1.SIJEČNJA DO 30.RUJNA  2025.GODINE</t>
  </si>
  <si>
    <t>Plan 01.01.- 30.09. 2025.</t>
  </si>
  <si>
    <t>Plan 01.01.-30.09. 2025.</t>
  </si>
  <si>
    <t>Plan 01.01.-30.09.2025.</t>
  </si>
  <si>
    <t>Izvor 43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</si>
</sst>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8" fillId="5" borderId="6" applyNumberFormat="0" applyAlignment="0" applyProtection="0"/>
  </cellStyleXfs>
  <cellXfs count="12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7"/>
    </xf>
    <xf numFmtId="0" fontId="3" fillId="2" borderId="2" xfId="0" applyNumberFormat="1" applyFont="1" applyFill="1" applyBorder="1" applyAlignment="1" applyProtection="1">
      <alignment horizontal="left" vertical="center" wrapText="1" indent="7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5" fillId="0" borderId="0" xfId="0" applyNumberFormat="1" applyFont="1" applyBorder="1" applyAlignment="1">
      <alignment horizontal="right"/>
    </xf>
    <xf numFmtId="4" fontId="0" fillId="0" borderId="0" xfId="0" applyNumberFormat="1"/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1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4"/>
    </xf>
    <xf numFmtId="0" fontId="3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1" fillId="0" borderId="3" xfId="0" applyNumberFormat="1" applyFont="1" applyBorder="1"/>
    <xf numFmtId="0" fontId="18" fillId="5" borderId="6" xfId="1"/>
    <xf numFmtId="0" fontId="17" fillId="2" borderId="3" xfId="0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3" fillId="2" borderId="4" xfId="0" applyNumberFormat="1" applyFont="1" applyFill="1" applyBorder="1" applyAlignment="1" applyProtection="1">
      <alignment vertical="center" wrapText="1"/>
    </xf>
    <xf numFmtId="0" fontId="0" fillId="0" borderId="3" xfId="0" applyBorder="1"/>
    <xf numFmtId="4" fontId="0" fillId="0" borderId="3" xfId="0" applyNumberFormat="1" applyBorder="1"/>
    <xf numFmtId="0" fontId="19" fillId="0" borderId="3" xfId="0" applyFont="1" applyBorder="1"/>
    <xf numFmtId="0" fontId="17" fillId="2" borderId="3" xfId="0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20" fillId="0" borderId="3" xfId="0" applyFont="1" applyBorder="1"/>
    <xf numFmtId="0" fontId="3" fillId="2" borderId="4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4" xfId="0" quotePrefix="1" applyFont="1" applyBorder="1" applyAlignment="1">
      <alignment horizontal="left" wrapText="1"/>
    </xf>
    <xf numFmtId="0" fontId="6" fillId="0" borderId="1" xfId="0" quotePrefix="1" applyFont="1" applyBorder="1" applyAlignment="1">
      <alignment horizontal="left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2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 indent="4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3"/>
    </xf>
    <xf numFmtId="0" fontId="6" fillId="2" borderId="2" xfId="0" applyNumberFormat="1" applyFont="1" applyFill="1" applyBorder="1" applyAlignment="1" applyProtection="1">
      <alignment horizontal="left" vertical="center" wrapText="1" indent="3"/>
    </xf>
    <xf numFmtId="0" fontId="6" fillId="2" borderId="4" xfId="0" applyNumberFormat="1" applyFont="1" applyFill="1" applyBorder="1" applyAlignment="1" applyProtection="1">
      <alignment horizontal="left" vertical="center" wrapText="1" indent="3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2"/>
    </xf>
    <xf numFmtId="0" fontId="6" fillId="2" borderId="2" xfId="0" applyNumberFormat="1" applyFont="1" applyFill="1" applyBorder="1" applyAlignment="1" applyProtection="1">
      <alignment horizontal="left" vertical="center" wrapText="1" indent="2"/>
    </xf>
    <xf numFmtId="0" fontId="6" fillId="2" borderId="4" xfId="0" applyNumberFormat="1" applyFont="1" applyFill="1" applyBorder="1" applyAlignment="1" applyProtection="1">
      <alignment horizontal="left" vertical="center" wrapText="1" indent="2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</cellXfs>
  <cellStyles count="2">
    <cellStyle name="Obič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selection activeCell="F8" sqref="F8"/>
    </sheetView>
  </sheetViews>
  <sheetFormatPr defaultRowHeight="15"/>
  <cols>
    <col min="5" max="5" width="40.5703125" customWidth="1"/>
    <col min="6" max="6" width="25.28515625" style="55" customWidth="1"/>
    <col min="7" max="8" width="25.28515625" customWidth="1"/>
  </cols>
  <sheetData>
    <row r="1" spans="1:8" ht="52.5" customHeight="1">
      <c r="A1" s="87" t="s">
        <v>115</v>
      </c>
      <c r="B1" s="87"/>
      <c r="C1" s="87"/>
      <c r="D1" s="87"/>
      <c r="E1" s="87"/>
      <c r="F1" s="87"/>
      <c r="G1" s="40"/>
      <c r="H1" s="40"/>
    </row>
    <row r="2" spans="1:8" ht="18" customHeight="1">
      <c r="A2" s="4"/>
      <c r="B2" s="4"/>
      <c r="C2" s="4"/>
      <c r="D2" s="4"/>
      <c r="E2" s="4"/>
      <c r="F2" s="45"/>
      <c r="G2" s="4"/>
      <c r="H2" s="4"/>
    </row>
    <row r="3" spans="1:8" ht="15.75" customHeight="1">
      <c r="A3" s="87" t="s">
        <v>25</v>
      </c>
      <c r="B3" s="87"/>
      <c r="C3" s="87"/>
      <c r="D3" s="87"/>
      <c r="E3" s="87"/>
      <c r="F3" s="87"/>
      <c r="G3" s="37"/>
      <c r="H3" s="37"/>
    </row>
    <row r="4" spans="1:8" ht="18">
      <c r="A4" s="4"/>
      <c r="B4" s="4"/>
      <c r="C4" s="4"/>
      <c r="D4" s="4"/>
      <c r="E4" s="4"/>
      <c r="F4" s="45"/>
      <c r="G4" s="5"/>
      <c r="H4" s="5"/>
    </row>
    <row r="5" spans="1:8" ht="18" customHeight="1">
      <c r="A5" s="87" t="s">
        <v>39</v>
      </c>
      <c r="B5" s="87"/>
      <c r="C5" s="87"/>
      <c r="D5" s="87"/>
      <c r="E5" s="87"/>
      <c r="F5" s="87"/>
      <c r="G5" s="36"/>
      <c r="H5" s="36"/>
    </row>
    <row r="6" spans="1:8" ht="18">
      <c r="A6" s="1"/>
      <c r="B6" s="2"/>
      <c r="C6" s="2"/>
      <c r="D6" s="2"/>
      <c r="E6" s="6"/>
      <c r="F6" s="46"/>
    </row>
    <row r="7" spans="1:8">
      <c r="A7" s="25"/>
      <c r="B7" s="26"/>
      <c r="C7" s="26"/>
      <c r="D7" s="27"/>
      <c r="E7" s="28"/>
      <c r="F7" s="47" t="s">
        <v>117</v>
      </c>
    </row>
    <row r="8" spans="1:8">
      <c r="A8" s="96" t="s">
        <v>1</v>
      </c>
      <c r="B8" s="93"/>
      <c r="C8" s="93"/>
      <c r="D8" s="93"/>
      <c r="E8" s="89"/>
      <c r="F8" s="48">
        <v>4858254.28</v>
      </c>
    </row>
    <row r="9" spans="1:8">
      <c r="A9" s="97" t="s">
        <v>2</v>
      </c>
      <c r="B9" s="89"/>
      <c r="C9" s="89"/>
      <c r="D9" s="89"/>
      <c r="E9" s="89"/>
      <c r="F9" s="48">
        <v>108.9</v>
      </c>
    </row>
    <row r="10" spans="1:8">
      <c r="A10" s="94" t="s">
        <v>0</v>
      </c>
      <c r="B10" s="91"/>
      <c r="C10" s="91"/>
      <c r="D10" s="91"/>
      <c r="E10" s="95"/>
      <c r="F10" s="49">
        <f>SUM(F8:F9)</f>
        <v>4858363.1800000006</v>
      </c>
    </row>
    <row r="11" spans="1:8">
      <c r="A11" s="92" t="s">
        <v>4</v>
      </c>
      <c r="B11" s="93"/>
      <c r="C11" s="93"/>
      <c r="D11" s="93"/>
      <c r="E11" s="93"/>
      <c r="F11" s="48">
        <v>4754461.68</v>
      </c>
    </row>
    <row r="12" spans="1:8">
      <c r="A12" s="88" t="s">
        <v>5</v>
      </c>
      <c r="B12" s="89"/>
      <c r="C12" s="89"/>
      <c r="D12" s="89"/>
      <c r="E12" s="89"/>
      <c r="F12" s="50">
        <v>15000</v>
      </c>
    </row>
    <row r="13" spans="1:8">
      <c r="A13" s="29" t="s">
        <v>3</v>
      </c>
      <c r="B13" s="30"/>
      <c r="C13" s="30"/>
      <c r="D13" s="30"/>
      <c r="E13" s="30"/>
      <c r="F13" s="49">
        <f>SUM(F11:F12)</f>
        <v>4769461.68</v>
      </c>
    </row>
    <row r="14" spans="1:8">
      <c r="A14" s="90" t="s">
        <v>6</v>
      </c>
      <c r="B14" s="91"/>
      <c r="C14" s="91"/>
      <c r="D14" s="91"/>
      <c r="E14" s="91"/>
      <c r="F14" s="51">
        <f>SUM(F10-F13)</f>
        <v>88901.500000000931</v>
      </c>
    </row>
    <row r="15" spans="1:8" ht="18">
      <c r="A15" s="4"/>
      <c r="B15" s="7"/>
      <c r="C15" s="7"/>
      <c r="D15" s="7"/>
      <c r="E15" s="7"/>
      <c r="F15" s="52"/>
      <c r="G15" s="3"/>
      <c r="H15" s="3"/>
    </row>
    <row r="16" spans="1:8" ht="18" customHeight="1">
      <c r="A16" s="87" t="s">
        <v>40</v>
      </c>
      <c r="B16" s="87"/>
      <c r="C16" s="87"/>
      <c r="D16" s="87"/>
      <c r="E16" s="87"/>
      <c r="F16" s="87"/>
      <c r="G16" s="36"/>
      <c r="H16" s="36"/>
    </row>
    <row r="17" spans="1:8" ht="18">
      <c r="A17" s="21"/>
      <c r="B17" s="20"/>
      <c r="C17" s="20"/>
      <c r="D17" s="20"/>
      <c r="E17" s="20"/>
      <c r="F17" s="53"/>
    </row>
    <row r="18" spans="1:8">
      <c r="A18" s="25"/>
      <c r="B18" s="26"/>
      <c r="C18" s="26"/>
      <c r="D18" s="27"/>
      <c r="E18" s="28"/>
      <c r="F18" s="47" t="s">
        <v>116</v>
      </c>
    </row>
    <row r="19" spans="1:8" ht="15.75" customHeight="1">
      <c r="A19" s="96" t="s">
        <v>7</v>
      </c>
      <c r="B19" s="103"/>
      <c r="C19" s="103"/>
      <c r="D19" s="103"/>
      <c r="E19" s="104"/>
      <c r="F19" s="50"/>
    </row>
    <row r="20" spans="1:8">
      <c r="A20" s="96" t="s">
        <v>8</v>
      </c>
      <c r="B20" s="93"/>
      <c r="C20" s="93"/>
      <c r="D20" s="93"/>
      <c r="E20" s="93"/>
      <c r="F20" s="50"/>
    </row>
    <row r="21" spans="1:8">
      <c r="A21" s="98" t="s">
        <v>97</v>
      </c>
      <c r="B21" s="99"/>
      <c r="C21" s="99"/>
      <c r="D21" s="99"/>
      <c r="E21" s="100"/>
      <c r="F21" s="74">
        <v>5657.66</v>
      </c>
    </row>
    <row r="22" spans="1:8">
      <c r="A22" s="101" t="s">
        <v>96</v>
      </c>
      <c r="B22" s="99"/>
      <c r="C22" s="99"/>
      <c r="D22" s="99"/>
      <c r="E22" s="100"/>
      <c r="F22" s="74">
        <v>-94559.16</v>
      </c>
    </row>
    <row r="23" spans="1:8">
      <c r="A23" s="90" t="s">
        <v>9</v>
      </c>
      <c r="B23" s="91"/>
      <c r="C23" s="91"/>
      <c r="D23" s="91"/>
      <c r="E23" s="91"/>
      <c r="F23" s="49">
        <v>0</v>
      </c>
    </row>
    <row r="24" spans="1:8">
      <c r="A24" s="92" t="s">
        <v>10</v>
      </c>
      <c r="B24" s="93"/>
      <c r="C24" s="93"/>
      <c r="D24" s="93"/>
      <c r="E24" s="93"/>
      <c r="F24" s="50">
        <f>SUM((F14+F21)+F22)</f>
        <v>9.3132257461547852E-10</v>
      </c>
    </row>
    <row r="25" spans="1:8" ht="11.25" customHeight="1">
      <c r="A25" s="15"/>
      <c r="B25" s="16"/>
      <c r="C25" s="16"/>
      <c r="D25" s="16"/>
      <c r="E25" s="16"/>
      <c r="F25" s="54"/>
      <c r="G25" s="17"/>
      <c r="H25" s="17"/>
    </row>
    <row r="26" spans="1:8" ht="29.25" customHeight="1">
      <c r="A26" s="102"/>
      <c r="B26" s="102"/>
      <c r="C26" s="102"/>
      <c r="D26" s="102"/>
      <c r="E26" s="102"/>
      <c r="F26" s="102"/>
      <c r="G26" s="38"/>
      <c r="H26" s="38"/>
    </row>
    <row r="27" spans="1:8" ht="8.25" customHeight="1"/>
    <row r="28" spans="1:8" ht="9" customHeight="1"/>
  </sheetData>
  <mergeCells count="17">
    <mergeCell ref="A24:E24"/>
    <mergeCell ref="A21:E21"/>
    <mergeCell ref="A22:E22"/>
    <mergeCell ref="A26:F26"/>
    <mergeCell ref="A16:F16"/>
    <mergeCell ref="A19:E19"/>
    <mergeCell ref="A20:E20"/>
    <mergeCell ref="A23:E23"/>
    <mergeCell ref="A1:F1"/>
    <mergeCell ref="A3:F3"/>
    <mergeCell ref="A5:F5"/>
    <mergeCell ref="A12:E12"/>
    <mergeCell ref="A14:E14"/>
    <mergeCell ref="A11:E11"/>
    <mergeCell ref="A10:E10"/>
    <mergeCell ref="A8:E8"/>
    <mergeCell ref="A9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4"/>
  <sheetViews>
    <sheetView view="pageLayout" workbookViewId="0">
      <selection activeCell="E34" sqref="E34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44.7109375" customWidth="1"/>
    <col min="5" max="5" width="25.28515625" style="55" customWidth="1"/>
    <col min="6" max="7" width="25.28515625" customWidth="1"/>
  </cols>
  <sheetData>
    <row r="1" spans="1:7" ht="18">
      <c r="A1" s="4"/>
      <c r="B1" s="4"/>
      <c r="C1" s="4"/>
      <c r="D1" s="21" t="s">
        <v>86</v>
      </c>
      <c r="E1" s="45"/>
      <c r="F1" s="4"/>
      <c r="G1" s="4"/>
    </row>
    <row r="2" spans="1:7" ht="15.75">
      <c r="A2" s="87" t="s">
        <v>25</v>
      </c>
      <c r="B2" s="87"/>
      <c r="C2" s="87"/>
      <c r="D2" s="87"/>
      <c r="E2" s="87"/>
      <c r="F2" s="37"/>
      <c r="G2" s="37"/>
    </row>
    <row r="3" spans="1:7" ht="18">
      <c r="A3" s="4"/>
      <c r="B3" s="4"/>
      <c r="C3" s="4"/>
      <c r="D3" s="4"/>
      <c r="E3" s="45"/>
      <c r="F3" s="5"/>
      <c r="G3" s="5"/>
    </row>
    <row r="4" spans="1:7" ht="15.75">
      <c r="A4" s="87" t="s">
        <v>12</v>
      </c>
      <c r="B4" s="87"/>
      <c r="C4" s="87"/>
      <c r="D4" s="87"/>
      <c r="E4" s="87"/>
      <c r="F4" s="36"/>
      <c r="G4" s="36"/>
    </row>
    <row r="5" spans="1:7" ht="18">
      <c r="A5" s="4"/>
      <c r="B5" s="4"/>
      <c r="C5" s="4"/>
      <c r="D5" s="4"/>
      <c r="E5" s="45"/>
      <c r="F5" s="5"/>
      <c r="G5" s="5"/>
    </row>
    <row r="6" spans="1:7" ht="15.75">
      <c r="A6" s="87" t="s">
        <v>36</v>
      </c>
      <c r="B6" s="87"/>
      <c r="C6" s="87"/>
      <c r="D6" s="87"/>
      <c r="E6" s="87"/>
      <c r="F6" s="39"/>
      <c r="G6" s="39"/>
    </row>
    <row r="7" spans="1:7" ht="18">
      <c r="A7" s="4"/>
      <c r="B7" s="4"/>
      <c r="C7" s="4"/>
      <c r="D7" s="4"/>
      <c r="E7" s="45"/>
      <c r="F7" s="5"/>
      <c r="G7" s="5"/>
    </row>
    <row r="8" spans="1:7">
      <c r="A8" s="19" t="s">
        <v>13</v>
      </c>
      <c r="B8" s="18" t="s">
        <v>14</v>
      </c>
      <c r="C8" s="18" t="s">
        <v>15</v>
      </c>
      <c r="D8" s="18" t="s">
        <v>11</v>
      </c>
      <c r="E8" s="56" t="s">
        <v>117</v>
      </c>
    </row>
    <row r="9" spans="1:7">
      <c r="A9" s="8"/>
      <c r="B9" s="8"/>
      <c r="C9" s="8"/>
      <c r="D9" s="8" t="s">
        <v>42</v>
      </c>
      <c r="E9" s="59">
        <f>SUM(E10+E23+E25)</f>
        <v>4864020.8400000008</v>
      </c>
    </row>
    <row r="10" spans="1:7">
      <c r="A10" s="8">
        <v>6</v>
      </c>
      <c r="B10" s="8"/>
      <c r="C10" s="8"/>
      <c r="D10" s="8" t="s">
        <v>16</v>
      </c>
      <c r="E10" s="59">
        <f>SUM(E11+E13+E15+E17)</f>
        <v>4858254.28</v>
      </c>
    </row>
    <row r="11" spans="1:7" ht="25.5">
      <c r="A11" s="8"/>
      <c r="B11" s="13">
        <v>63</v>
      </c>
      <c r="C11" s="13"/>
      <c r="D11" s="13" t="s">
        <v>30</v>
      </c>
      <c r="E11" s="57">
        <f>SUM(E12)</f>
        <v>23000</v>
      </c>
    </row>
    <row r="12" spans="1:7">
      <c r="A12" s="9"/>
      <c r="B12" s="9"/>
      <c r="C12" s="10">
        <v>57</v>
      </c>
      <c r="D12" s="10" t="s">
        <v>31</v>
      </c>
      <c r="E12" s="57">
        <v>23000</v>
      </c>
    </row>
    <row r="13" spans="1:7">
      <c r="A13" s="9"/>
      <c r="B13" s="9">
        <v>64</v>
      </c>
      <c r="C13" s="10"/>
      <c r="D13" s="32" t="s">
        <v>44</v>
      </c>
      <c r="E13" s="57">
        <f>SUM(E14)</f>
        <v>20</v>
      </c>
    </row>
    <row r="14" spans="1:7">
      <c r="A14" s="9"/>
      <c r="B14" s="9"/>
      <c r="C14" s="10">
        <v>31</v>
      </c>
      <c r="D14" s="32" t="s">
        <v>29</v>
      </c>
      <c r="E14" s="57">
        <v>20</v>
      </c>
    </row>
    <row r="15" spans="1:7">
      <c r="A15" s="9"/>
      <c r="B15" s="9">
        <v>65</v>
      </c>
      <c r="C15" s="10"/>
      <c r="D15" s="32" t="s">
        <v>45</v>
      </c>
      <c r="E15" s="57">
        <f>SUM(E16)</f>
        <v>493510.12</v>
      </c>
    </row>
    <row r="16" spans="1:7">
      <c r="A16" s="9"/>
      <c r="B16" s="9"/>
      <c r="C16" s="10">
        <v>41</v>
      </c>
      <c r="D16" s="32" t="s">
        <v>81</v>
      </c>
      <c r="E16" s="57">
        <v>493510.12</v>
      </c>
    </row>
    <row r="17" spans="1:7">
      <c r="A17" s="9"/>
      <c r="B17" s="9">
        <v>67</v>
      </c>
      <c r="C17" s="10"/>
      <c r="D17" s="13" t="s">
        <v>46</v>
      </c>
      <c r="E17" s="57">
        <f>SUM(E18:E22)</f>
        <v>4341724.16</v>
      </c>
    </row>
    <row r="18" spans="1:7">
      <c r="A18" s="9"/>
      <c r="B18" s="24"/>
      <c r="C18" s="10">
        <v>11</v>
      </c>
      <c r="D18" s="13" t="s">
        <v>48</v>
      </c>
      <c r="E18" s="57">
        <v>3872799.16</v>
      </c>
    </row>
    <row r="19" spans="1:7">
      <c r="A19" s="9"/>
      <c r="B19" s="24"/>
      <c r="C19" s="10">
        <v>11</v>
      </c>
      <c r="D19" s="13" t="s">
        <v>51</v>
      </c>
      <c r="E19" s="57">
        <v>45000</v>
      </c>
    </row>
    <row r="20" spans="1:7">
      <c r="A20" s="9"/>
      <c r="B20" s="9"/>
      <c r="C20" s="10">
        <v>11</v>
      </c>
      <c r="D20" s="13" t="s">
        <v>49</v>
      </c>
      <c r="E20" s="57">
        <v>29925</v>
      </c>
    </row>
    <row r="21" spans="1:7">
      <c r="A21" s="9"/>
      <c r="B21" s="9"/>
      <c r="C21" s="10">
        <v>43</v>
      </c>
      <c r="D21" s="13" t="s">
        <v>98</v>
      </c>
      <c r="E21" s="57">
        <v>215000</v>
      </c>
    </row>
    <row r="22" spans="1:7">
      <c r="A22" s="9"/>
      <c r="B22" s="9"/>
      <c r="C22" s="10">
        <v>51</v>
      </c>
      <c r="D22" s="13" t="s">
        <v>88</v>
      </c>
      <c r="E22" s="57">
        <v>179000</v>
      </c>
    </row>
    <row r="23" spans="1:7">
      <c r="A23" s="24">
        <v>7</v>
      </c>
      <c r="B23" s="9"/>
      <c r="C23" s="10"/>
      <c r="D23" s="8" t="s">
        <v>37</v>
      </c>
      <c r="E23" s="59">
        <f>SUM(E24)</f>
        <v>108.9</v>
      </c>
    </row>
    <row r="24" spans="1:7">
      <c r="A24" s="9"/>
      <c r="B24" s="9">
        <v>72</v>
      </c>
      <c r="C24" s="10"/>
      <c r="D24" s="35" t="s">
        <v>38</v>
      </c>
      <c r="E24" s="57">
        <v>108.9</v>
      </c>
    </row>
    <row r="25" spans="1:7">
      <c r="A25" s="24">
        <v>9</v>
      </c>
      <c r="B25" s="9">
        <v>92</v>
      </c>
      <c r="C25" s="10">
        <v>92</v>
      </c>
      <c r="D25" s="83" t="s">
        <v>99</v>
      </c>
      <c r="E25" s="59">
        <v>5657.66</v>
      </c>
    </row>
    <row r="27" spans="1:7" ht="15.75">
      <c r="A27" s="87" t="s">
        <v>41</v>
      </c>
      <c r="B27" s="87"/>
      <c r="C27" s="87"/>
      <c r="D27" s="87"/>
      <c r="E27" s="87"/>
      <c r="F27" s="39"/>
      <c r="G27" s="39"/>
    </row>
    <row r="28" spans="1:7" ht="18">
      <c r="A28" s="4"/>
      <c r="B28" s="4"/>
      <c r="C28" s="4"/>
      <c r="D28" s="4"/>
      <c r="E28" s="45"/>
      <c r="F28" s="5"/>
      <c r="G28" s="5"/>
    </row>
    <row r="29" spans="1:7">
      <c r="A29" s="19" t="s">
        <v>13</v>
      </c>
      <c r="B29" s="18" t="s">
        <v>14</v>
      </c>
      <c r="C29" s="18" t="s">
        <v>15</v>
      </c>
      <c r="D29" s="18" t="s">
        <v>18</v>
      </c>
      <c r="E29" s="56" t="s">
        <v>117</v>
      </c>
    </row>
    <row r="30" spans="1:7">
      <c r="A30" s="8"/>
      <c r="B30" s="8"/>
      <c r="C30" s="8"/>
      <c r="D30" s="8" t="s">
        <v>23</v>
      </c>
      <c r="E30" s="59">
        <f>SUM(E31+E47+E51)</f>
        <v>4864020.84</v>
      </c>
    </row>
    <row r="31" spans="1:7">
      <c r="A31" s="8">
        <v>3</v>
      </c>
      <c r="B31" s="8"/>
      <c r="C31" s="8"/>
      <c r="D31" s="8" t="s">
        <v>19</v>
      </c>
      <c r="E31" s="59">
        <f>SUM(E32+E36+E44)</f>
        <v>4754461.68</v>
      </c>
    </row>
    <row r="32" spans="1:7">
      <c r="A32" s="8"/>
      <c r="B32" s="13">
        <v>31</v>
      </c>
      <c r="C32" s="13"/>
      <c r="D32" s="13" t="s">
        <v>20</v>
      </c>
      <c r="E32" s="57">
        <f>SUM(E33:E35)</f>
        <v>3806565.84</v>
      </c>
    </row>
    <row r="33" spans="1:5">
      <c r="A33" s="9"/>
      <c r="B33" s="9"/>
      <c r="C33" s="10">
        <v>11</v>
      </c>
      <c r="D33" s="10" t="s">
        <v>17</v>
      </c>
      <c r="E33" s="57">
        <v>3777440.84</v>
      </c>
    </row>
    <row r="34" spans="1:5">
      <c r="A34" s="9"/>
      <c r="B34" s="9"/>
      <c r="C34" s="10">
        <v>11</v>
      </c>
      <c r="D34" s="32" t="s">
        <v>47</v>
      </c>
      <c r="E34" s="57">
        <v>29125</v>
      </c>
    </row>
    <row r="35" spans="1:5">
      <c r="A35" s="9"/>
      <c r="B35" s="9"/>
      <c r="C35" s="10">
        <v>51</v>
      </c>
      <c r="D35" s="32" t="s">
        <v>89</v>
      </c>
      <c r="E35" s="57">
        <v>0</v>
      </c>
    </row>
    <row r="36" spans="1:5">
      <c r="A36" s="9"/>
      <c r="B36" s="9">
        <v>32</v>
      </c>
      <c r="C36" s="10"/>
      <c r="D36" s="9" t="s">
        <v>28</v>
      </c>
      <c r="E36" s="57">
        <f>SUM(E37:E43)</f>
        <v>947855.84000000008</v>
      </c>
    </row>
    <row r="37" spans="1:5">
      <c r="A37" s="9"/>
      <c r="B37" s="9"/>
      <c r="C37" s="10">
        <v>11</v>
      </c>
      <c r="D37" s="10" t="s">
        <v>50</v>
      </c>
      <c r="E37" s="57">
        <v>179799.16</v>
      </c>
    </row>
    <row r="38" spans="1:5">
      <c r="A38" s="9"/>
      <c r="B38" s="9"/>
      <c r="C38" s="10">
        <v>11</v>
      </c>
      <c r="D38" s="32" t="s">
        <v>52</v>
      </c>
      <c r="E38" s="57">
        <v>45000</v>
      </c>
    </row>
    <row r="39" spans="1:5">
      <c r="A39" s="9"/>
      <c r="B39" s="9"/>
      <c r="C39" s="10">
        <v>11</v>
      </c>
      <c r="D39" s="32" t="s">
        <v>53</v>
      </c>
      <c r="E39" s="57">
        <v>800</v>
      </c>
    </row>
    <row r="40" spans="1:5">
      <c r="A40" s="9"/>
      <c r="B40" s="24"/>
      <c r="C40" s="10">
        <v>41</v>
      </c>
      <c r="D40" s="58" t="s">
        <v>82</v>
      </c>
      <c r="E40" s="57">
        <v>478599.02</v>
      </c>
    </row>
    <row r="41" spans="1:5" ht="15" customHeight="1">
      <c r="A41" s="9"/>
      <c r="B41" s="24"/>
      <c r="C41" s="10">
        <v>43</v>
      </c>
      <c r="D41" s="58" t="s">
        <v>101</v>
      </c>
      <c r="E41" s="57">
        <v>215000</v>
      </c>
    </row>
    <row r="42" spans="1:5" ht="15" customHeight="1">
      <c r="A42" s="9"/>
      <c r="B42" s="24"/>
      <c r="C42" s="10">
        <v>57</v>
      </c>
      <c r="D42" s="58" t="s">
        <v>102</v>
      </c>
      <c r="E42" s="57">
        <v>23000</v>
      </c>
    </row>
    <row r="43" spans="1:5">
      <c r="A43" s="9"/>
      <c r="B43" s="24"/>
      <c r="C43" s="10">
        <v>92</v>
      </c>
      <c r="D43" s="32" t="s">
        <v>90</v>
      </c>
      <c r="E43" s="57">
        <v>5657.66</v>
      </c>
    </row>
    <row r="44" spans="1:5">
      <c r="A44" s="9"/>
      <c r="B44" s="9">
        <v>34</v>
      </c>
      <c r="C44" s="10"/>
      <c r="D44" s="32" t="s">
        <v>54</v>
      </c>
      <c r="E44" s="57">
        <f>SUM(E45:E46)</f>
        <v>40</v>
      </c>
    </row>
    <row r="45" spans="1:5">
      <c r="A45" s="9"/>
      <c r="B45" s="24"/>
      <c r="C45" s="10">
        <v>31</v>
      </c>
      <c r="D45" s="32" t="s">
        <v>29</v>
      </c>
      <c r="E45" s="57">
        <v>20</v>
      </c>
    </row>
    <row r="46" spans="1:5">
      <c r="A46" s="9"/>
      <c r="B46" s="24"/>
      <c r="C46" s="10">
        <v>41</v>
      </c>
      <c r="D46" s="32" t="s">
        <v>82</v>
      </c>
      <c r="E46" s="57">
        <v>20</v>
      </c>
    </row>
    <row r="47" spans="1:5">
      <c r="A47" s="11">
        <v>4</v>
      </c>
      <c r="B47" s="12"/>
      <c r="C47" s="12"/>
      <c r="D47" s="22" t="s">
        <v>21</v>
      </c>
      <c r="E47" s="59">
        <f>SUM(E48)</f>
        <v>15000</v>
      </c>
    </row>
    <row r="48" spans="1:5">
      <c r="A48" s="13"/>
      <c r="B48" s="13">
        <v>42</v>
      </c>
      <c r="C48" s="13"/>
      <c r="D48" s="23" t="s">
        <v>83</v>
      </c>
      <c r="E48" s="57">
        <f>SUM(E49+E50)</f>
        <v>15000</v>
      </c>
    </row>
    <row r="49" spans="1:5">
      <c r="A49" s="13"/>
      <c r="B49" s="13"/>
      <c r="C49" s="13">
        <v>41</v>
      </c>
      <c r="D49" s="23" t="s">
        <v>82</v>
      </c>
      <c r="E49" s="57">
        <v>14891.1</v>
      </c>
    </row>
    <row r="50" spans="1:5">
      <c r="A50" s="13"/>
      <c r="B50" s="13"/>
      <c r="C50" s="13">
        <v>72</v>
      </c>
      <c r="D50" s="23" t="s">
        <v>100</v>
      </c>
      <c r="E50" s="57">
        <v>108.9</v>
      </c>
    </row>
    <row r="51" spans="1:5">
      <c r="A51" s="8">
        <v>9</v>
      </c>
      <c r="B51" s="13">
        <v>92</v>
      </c>
      <c r="C51" s="10">
        <v>92</v>
      </c>
      <c r="D51" s="73" t="s">
        <v>114</v>
      </c>
      <c r="E51" s="59">
        <v>94559.16</v>
      </c>
    </row>
    <row r="52" spans="1:5">
      <c r="A52" s="69"/>
      <c r="B52" s="70"/>
      <c r="C52" s="70"/>
      <c r="D52" s="68"/>
      <c r="E52" s="71"/>
    </row>
    <row r="62" spans="1:5" ht="15.75" thickBot="1"/>
    <row r="63" spans="1:5" ht="16.5" thickTop="1" thickBot="1">
      <c r="D63" s="72"/>
    </row>
    <row r="64" spans="1:5" ht="15.75" thickTop="1"/>
  </sheetData>
  <sheetProtection selectLockedCells="1" selectUnlockedCells="1"/>
  <mergeCells count="4">
    <mergeCell ref="A27:E27"/>
    <mergeCell ref="A2:E2"/>
    <mergeCell ref="A4:E4"/>
    <mergeCell ref="A6:E6"/>
  </mergeCells>
  <conditionalFormatting sqref="J20:J22">
    <cfRule type="colorScale" priority="1">
      <colorScale>
        <cfvo type="min" val="0"/>
        <cfvo type="max" val="0"/>
        <color rgb="FFFF7128"/>
        <color rgb="FFFFEF9C"/>
      </colorScale>
    </cfRule>
  </conditionalFormatting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2"/>
  <sheetViews>
    <sheetView tabSelected="1" topLeftCell="A4" workbookViewId="0">
      <selection activeCell="B13" sqref="B13"/>
    </sheetView>
  </sheetViews>
  <sheetFormatPr defaultRowHeight="15"/>
  <cols>
    <col min="1" max="1" width="37.7109375" customWidth="1"/>
    <col min="2" max="2" width="39.28515625" style="55" customWidth="1"/>
    <col min="3" max="4" width="25.28515625" customWidth="1"/>
  </cols>
  <sheetData>
    <row r="1" spans="1:4" ht="36">
      <c r="A1" s="21" t="s">
        <v>86</v>
      </c>
      <c r="B1" s="45"/>
      <c r="C1" s="5"/>
      <c r="D1" s="5"/>
    </row>
    <row r="2" spans="1:4" ht="18">
      <c r="A2" s="21"/>
      <c r="B2" s="45"/>
      <c r="C2" s="5"/>
      <c r="D2" s="5"/>
    </row>
    <row r="3" spans="1:4" ht="15.75" customHeight="1">
      <c r="A3" s="87" t="s">
        <v>107</v>
      </c>
      <c r="B3" s="87"/>
      <c r="C3" s="39"/>
      <c r="D3" s="39"/>
    </row>
    <row r="4" spans="1:4" ht="18">
      <c r="A4" s="21"/>
      <c r="B4" s="45"/>
      <c r="C4" s="5"/>
      <c r="D4" s="5"/>
    </row>
    <row r="5" spans="1:4">
      <c r="A5" s="19" t="s">
        <v>22</v>
      </c>
      <c r="B5" s="47" t="s">
        <v>117</v>
      </c>
    </row>
    <row r="6" spans="1:4" ht="15.75" customHeight="1">
      <c r="A6" s="8" t="s">
        <v>42</v>
      </c>
      <c r="B6" s="59">
        <f>SUM(B7+B9+B11+B14+B17+B19)</f>
        <v>4864020.8400000008</v>
      </c>
    </row>
    <row r="7" spans="1:4" ht="15.75" customHeight="1">
      <c r="A7" s="8" t="s">
        <v>32</v>
      </c>
      <c r="B7" s="57">
        <f>SUM(B8)</f>
        <v>3947724.16</v>
      </c>
    </row>
    <row r="8" spans="1:4">
      <c r="A8" s="33" t="s">
        <v>33</v>
      </c>
      <c r="B8" s="57">
        <v>3947724.16</v>
      </c>
    </row>
    <row r="9" spans="1:4">
      <c r="A9" s="8" t="s">
        <v>34</v>
      </c>
      <c r="B9" s="57">
        <f>SUM(B10)</f>
        <v>20</v>
      </c>
    </row>
    <row r="10" spans="1:4">
      <c r="A10" s="34" t="s">
        <v>35</v>
      </c>
      <c r="B10" s="57">
        <v>20</v>
      </c>
    </row>
    <row r="11" spans="1:4">
      <c r="A11" s="22" t="s">
        <v>95</v>
      </c>
      <c r="B11" s="57">
        <f>SUM(B12+B13)</f>
        <v>708510.12</v>
      </c>
    </row>
    <row r="12" spans="1:4">
      <c r="A12" s="34" t="s">
        <v>84</v>
      </c>
      <c r="B12" s="57">
        <v>493510.12</v>
      </c>
    </row>
    <row r="13" spans="1:4">
      <c r="A13" s="34" t="s">
        <v>103</v>
      </c>
      <c r="B13" s="57">
        <v>215000</v>
      </c>
    </row>
    <row r="14" spans="1:4">
      <c r="A14" s="60" t="s">
        <v>59</v>
      </c>
      <c r="B14" s="57">
        <f>SUM(B15+B16)</f>
        <v>202000</v>
      </c>
    </row>
    <row r="15" spans="1:4">
      <c r="A15" s="23" t="s">
        <v>108</v>
      </c>
      <c r="B15" s="57">
        <v>179000</v>
      </c>
    </row>
    <row r="16" spans="1:4">
      <c r="A16" s="13" t="s">
        <v>109</v>
      </c>
      <c r="B16" s="57">
        <v>23000</v>
      </c>
    </row>
    <row r="17" spans="1:2">
      <c r="A17" s="8" t="s">
        <v>105</v>
      </c>
      <c r="B17" s="57">
        <f>SUM(B18)</f>
        <v>108.9</v>
      </c>
    </row>
    <row r="18" spans="1:2">
      <c r="A18" s="84" t="s">
        <v>106</v>
      </c>
      <c r="B18" s="57">
        <v>108.9</v>
      </c>
    </row>
    <row r="19" spans="1:2">
      <c r="A19" s="82" t="s">
        <v>92</v>
      </c>
      <c r="B19" s="81">
        <f>SUM(B20)</f>
        <v>5657.66</v>
      </c>
    </row>
    <row r="20" spans="1:2">
      <c r="A20" s="80" t="s">
        <v>93</v>
      </c>
      <c r="B20" s="81">
        <v>5657.66</v>
      </c>
    </row>
    <row r="25" spans="1:2" ht="15.75">
      <c r="A25" s="87" t="s">
        <v>110</v>
      </c>
      <c r="B25" s="87"/>
    </row>
    <row r="26" spans="1:2" ht="18">
      <c r="A26" s="4"/>
      <c r="B26" s="45"/>
    </row>
    <row r="27" spans="1:2">
      <c r="A27" s="19" t="s">
        <v>22</v>
      </c>
      <c r="B27" s="56" t="s">
        <v>117</v>
      </c>
    </row>
    <row r="28" spans="1:2">
      <c r="A28" s="8" t="s">
        <v>23</v>
      </c>
      <c r="B28" s="59">
        <f>SUM(B29+B31+B33+B36+B39+B41)</f>
        <v>4864020.8400000008</v>
      </c>
    </row>
    <row r="29" spans="1:2">
      <c r="A29" s="8" t="s">
        <v>32</v>
      </c>
      <c r="B29" s="57">
        <f>SUM(B30)</f>
        <v>3947724.16</v>
      </c>
    </row>
    <row r="30" spans="1:2">
      <c r="A30" s="33" t="s">
        <v>33</v>
      </c>
      <c r="B30" s="57">
        <v>3947724.16</v>
      </c>
    </row>
    <row r="31" spans="1:2">
      <c r="A31" s="8" t="s">
        <v>34</v>
      </c>
      <c r="B31" s="57">
        <f>SUM(B32)</f>
        <v>20</v>
      </c>
    </row>
    <row r="32" spans="1:2">
      <c r="A32" s="34" t="s">
        <v>35</v>
      </c>
      <c r="B32" s="57">
        <v>20</v>
      </c>
    </row>
    <row r="33" spans="1:2">
      <c r="A33" s="22" t="s">
        <v>95</v>
      </c>
      <c r="B33" s="57">
        <f>SUM(B34:B35)</f>
        <v>708510.12</v>
      </c>
    </row>
    <row r="34" spans="1:2">
      <c r="A34" s="34" t="s">
        <v>84</v>
      </c>
      <c r="B34" s="57">
        <v>493510.12</v>
      </c>
    </row>
    <row r="35" spans="1:2">
      <c r="A35" s="34" t="s">
        <v>103</v>
      </c>
      <c r="B35" s="57">
        <v>215000</v>
      </c>
    </row>
    <row r="36" spans="1:2">
      <c r="A36" s="60" t="s">
        <v>59</v>
      </c>
      <c r="B36" s="57">
        <f>SUM(B37:B38)</f>
        <v>202000</v>
      </c>
    </row>
    <row r="37" spans="1:2">
      <c r="A37" s="84" t="s">
        <v>91</v>
      </c>
      <c r="B37" s="57">
        <v>179000</v>
      </c>
    </row>
    <row r="38" spans="1:2">
      <c r="A38" s="84" t="s">
        <v>104</v>
      </c>
      <c r="B38" s="57">
        <v>23000</v>
      </c>
    </row>
    <row r="39" spans="1:2">
      <c r="A39" s="8" t="s">
        <v>105</v>
      </c>
      <c r="B39" s="57">
        <f>SUM(B40)</f>
        <v>108.9</v>
      </c>
    </row>
    <row r="40" spans="1:2">
      <c r="A40" s="84" t="s">
        <v>106</v>
      </c>
      <c r="B40" s="57">
        <v>108.9</v>
      </c>
    </row>
    <row r="41" spans="1:2">
      <c r="A41" s="82" t="s">
        <v>92</v>
      </c>
      <c r="B41" s="81">
        <f>SUM(B42)</f>
        <v>5657.66</v>
      </c>
    </row>
    <row r="42" spans="1:2">
      <c r="A42" s="85" t="s">
        <v>93</v>
      </c>
      <c r="B42" s="81">
        <v>5657.66</v>
      </c>
    </row>
  </sheetData>
  <mergeCells count="2">
    <mergeCell ref="A25:B25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workbookViewId="0">
      <selection activeCell="C29" sqref="C29:C35"/>
    </sheetView>
  </sheetViews>
  <sheetFormatPr defaultRowHeight="15"/>
  <cols>
    <col min="1" max="1" width="37.7109375" customWidth="1"/>
    <col min="2" max="2" width="40.28515625" style="55" customWidth="1"/>
    <col min="3" max="4" width="25.28515625" customWidth="1"/>
  </cols>
  <sheetData>
    <row r="1" spans="1:4" ht="36">
      <c r="A1" s="21" t="s">
        <v>86</v>
      </c>
      <c r="B1" s="45"/>
      <c r="C1" s="5"/>
      <c r="D1" s="5"/>
    </row>
    <row r="2" spans="1:4" ht="18">
      <c r="A2" s="21"/>
      <c r="B2" s="45"/>
      <c r="C2" s="5"/>
      <c r="D2" s="5"/>
    </row>
    <row r="3" spans="1:4" ht="15.75" customHeight="1">
      <c r="A3" s="87" t="s">
        <v>43</v>
      </c>
      <c r="B3" s="87"/>
      <c r="C3" s="39"/>
      <c r="D3" s="39"/>
    </row>
    <row r="4" spans="1:4" ht="18">
      <c r="A4" s="21"/>
      <c r="B4" s="45"/>
      <c r="C4" s="5"/>
      <c r="D4" s="5"/>
    </row>
    <row r="5" spans="1:4">
      <c r="A5" s="19" t="s">
        <v>22</v>
      </c>
      <c r="B5" s="56" t="s">
        <v>117</v>
      </c>
    </row>
    <row r="6" spans="1:4" ht="15.75" customHeight="1">
      <c r="A6" s="8" t="s">
        <v>23</v>
      </c>
      <c r="B6" s="59">
        <f>SUM(B7)</f>
        <v>4864020.84</v>
      </c>
    </row>
    <row r="7" spans="1:4" ht="15.75" customHeight="1">
      <c r="A7" s="8" t="s">
        <v>55</v>
      </c>
      <c r="B7" s="59">
        <f>SUM(B8)</f>
        <v>4864020.84</v>
      </c>
    </row>
    <row r="8" spans="1:4">
      <c r="A8" s="58" t="s">
        <v>56</v>
      </c>
      <c r="B8" s="57">
        <f>SUM(B9:B10)</f>
        <v>4864020.84</v>
      </c>
    </row>
    <row r="9" spans="1:4">
      <c r="A9" s="32" t="s">
        <v>57</v>
      </c>
      <c r="B9" s="57">
        <v>4646220.84</v>
      </c>
    </row>
    <row r="10" spans="1:4">
      <c r="A10" s="14" t="s">
        <v>58</v>
      </c>
      <c r="B10" s="57">
        <v>217800</v>
      </c>
    </row>
    <row r="11" spans="1:4">
      <c r="A11" s="8"/>
      <c r="B11" s="57"/>
    </row>
    <row r="12" spans="1:4">
      <c r="A12" s="34"/>
      <c r="B12" s="57"/>
    </row>
    <row r="13" spans="1:4">
      <c r="A13" s="13"/>
      <c r="B13" s="57"/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opLeftCell="A4" workbookViewId="0">
      <selection activeCell="E23" sqref="E23"/>
    </sheetView>
  </sheetViews>
  <sheetFormatPr defaultRowHeight="15"/>
  <cols>
    <col min="1" max="1" width="7.42578125" bestFit="1" customWidth="1"/>
    <col min="2" max="2" width="8.42578125" bestFit="1" customWidth="1"/>
    <col min="3" max="3" width="15.7109375" customWidth="1"/>
    <col min="4" max="4" width="46.140625" customWidth="1"/>
    <col min="5" max="5" width="21.85546875" style="55" customWidth="1"/>
    <col min="6" max="7" width="24.28515625" customWidth="1"/>
  </cols>
  <sheetData>
    <row r="1" spans="1:7" ht="18">
      <c r="A1" s="4"/>
      <c r="B1" s="4"/>
      <c r="C1" s="4"/>
      <c r="D1" s="21" t="s">
        <v>86</v>
      </c>
      <c r="E1" s="45"/>
      <c r="F1" s="5"/>
      <c r="G1" s="5"/>
    </row>
    <row r="2" spans="1:7" ht="18">
      <c r="A2" s="21"/>
      <c r="B2" s="21"/>
      <c r="C2" s="21"/>
      <c r="D2" s="21"/>
      <c r="E2" s="45"/>
      <c r="F2" s="5"/>
      <c r="G2" s="5"/>
    </row>
    <row r="3" spans="1:7" ht="18">
      <c r="A3" s="21"/>
      <c r="B3" s="21"/>
      <c r="C3" s="21"/>
      <c r="D3" s="21"/>
      <c r="E3" s="45"/>
      <c r="F3" s="5"/>
      <c r="G3" s="5"/>
    </row>
    <row r="4" spans="1:7" ht="18" customHeight="1">
      <c r="A4" s="87" t="s">
        <v>24</v>
      </c>
      <c r="B4" s="87"/>
      <c r="C4" s="87"/>
      <c r="D4" s="87"/>
      <c r="E4" s="87"/>
      <c r="F4" s="36"/>
      <c r="G4" s="36"/>
    </row>
    <row r="5" spans="1:7" ht="18">
      <c r="A5" s="4"/>
      <c r="B5" s="4"/>
      <c r="C5" s="4"/>
      <c r="D5" s="4"/>
      <c r="E5" s="45"/>
      <c r="F5" s="5"/>
      <c r="G5" s="5"/>
    </row>
    <row r="6" spans="1:7">
      <c r="A6" s="117" t="s">
        <v>26</v>
      </c>
      <c r="B6" s="118"/>
      <c r="C6" s="119"/>
      <c r="D6" s="18" t="s">
        <v>27</v>
      </c>
      <c r="E6" s="56" t="s">
        <v>118</v>
      </c>
    </row>
    <row r="7" spans="1:7">
      <c r="A7" s="123" t="s">
        <v>60</v>
      </c>
      <c r="B7" s="124"/>
      <c r="C7" s="125"/>
      <c r="D7" s="42" t="s">
        <v>61</v>
      </c>
      <c r="E7" s="59">
        <f>SUM(E8)</f>
        <v>4819020.84</v>
      </c>
    </row>
    <row r="8" spans="1:7">
      <c r="A8" s="105" t="s">
        <v>62</v>
      </c>
      <c r="B8" s="106"/>
      <c r="C8" s="107"/>
      <c r="D8" s="42" t="s">
        <v>61</v>
      </c>
      <c r="E8" s="59">
        <f>SUM(E9)</f>
        <v>4819020.84</v>
      </c>
    </row>
    <row r="9" spans="1:7">
      <c r="A9" s="120" t="s">
        <v>66</v>
      </c>
      <c r="B9" s="121"/>
      <c r="C9" s="122"/>
      <c r="D9" s="42" t="s">
        <v>65</v>
      </c>
      <c r="E9" s="59">
        <f>SUM(E10+E39+E44)</f>
        <v>4819020.84</v>
      </c>
    </row>
    <row r="10" spans="1:7" ht="25.5">
      <c r="A10" s="114" t="s">
        <v>63</v>
      </c>
      <c r="B10" s="115"/>
      <c r="C10" s="116"/>
      <c r="D10" s="42" t="s">
        <v>64</v>
      </c>
      <c r="E10" s="59">
        <f>SUM(E11+E18+E29+E34)</f>
        <v>4789095.84</v>
      </c>
    </row>
    <row r="11" spans="1:7">
      <c r="A11" s="108" t="s">
        <v>67</v>
      </c>
      <c r="B11" s="109"/>
      <c r="C11" s="110"/>
      <c r="D11" s="42" t="s">
        <v>20</v>
      </c>
      <c r="E11" s="59">
        <f>SUM(E12+E14+E16)</f>
        <v>3893000</v>
      </c>
    </row>
    <row r="12" spans="1:7">
      <c r="A12" s="111" t="s">
        <v>69</v>
      </c>
      <c r="B12" s="112"/>
      <c r="C12" s="113"/>
      <c r="D12" s="31" t="s">
        <v>68</v>
      </c>
      <c r="E12" s="57">
        <f>SUM(E13)</f>
        <v>3714000</v>
      </c>
    </row>
    <row r="13" spans="1:7">
      <c r="A13" s="126">
        <v>31</v>
      </c>
      <c r="B13" s="127"/>
      <c r="C13" s="128"/>
      <c r="D13" s="31" t="s">
        <v>20</v>
      </c>
      <c r="E13" s="57">
        <v>3714000</v>
      </c>
    </row>
    <row r="14" spans="1:7" ht="15.75" customHeight="1">
      <c r="A14" s="75"/>
      <c r="B14" s="76"/>
      <c r="C14" s="77" t="s">
        <v>94</v>
      </c>
      <c r="D14" s="31" t="s">
        <v>89</v>
      </c>
      <c r="E14" s="57">
        <f>SUM(E15)</f>
        <v>179000</v>
      </c>
    </row>
    <row r="15" spans="1:7">
      <c r="A15" s="75"/>
      <c r="B15" s="76"/>
      <c r="C15" s="77">
        <v>31</v>
      </c>
      <c r="D15" s="31" t="s">
        <v>20</v>
      </c>
      <c r="E15" s="57">
        <v>179000</v>
      </c>
    </row>
    <row r="16" spans="1:7">
      <c r="A16" s="75"/>
      <c r="B16" s="76"/>
      <c r="C16" s="77" t="s">
        <v>87</v>
      </c>
      <c r="D16" s="31" t="s">
        <v>90</v>
      </c>
      <c r="E16" s="57">
        <f>SUM(E17)</f>
        <v>0</v>
      </c>
    </row>
    <row r="17" spans="1:5">
      <c r="A17" s="75"/>
      <c r="B17" s="76"/>
      <c r="C17" s="77">
        <v>31</v>
      </c>
      <c r="D17" s="31" t="s">
        <v>20</v>
      </c>
      <c r="E17" s="57">
        <v>0</v>
      </c>
    </row>
    <row r="18" spans="1:5">
      <c r="A18" s="108" t="s">
        <v>71</v>
      </c>
      <c r="B18" s="109"/>
      <c r="C18" s="110"/>
      <c r="D18" s="42" t="s">
        <v>28</v>
      </c>
      <c r="E18" s="59">
        <f>SUM(E19+E21+E23+E25+E27)</f>
        <v>881055.84000000008</v>
      </c>
    </row>
    <row r="19" spans="1:5">
      <c r="A19" s="111" t="s">
        <v>76</v>
      </c>
      <c r="B19" s="112"/>
      <c r="C19" s="113"/>
      <c r="D19" s="31" t="s">
        <v>68</v>
      </c>
      <c r="E19" s="57">
        <f>SUM(E20)</f>
        <v>179799.16</v>
      </c>
    </row>
    <row r="20" spans="1:5">
      <c r="A20" s="43"/>
      <c r="B20" s="44"/>
      <c r="C20" s="61">
        <v>32</v>
      </c>
      <c r="D20" s="31" t="s">
        <v>28</v>
      </c>
      <c r="E20" s="57">
        <v>179799.16</v>
      </c>
    </row>
    <row r="21" spans="1:5">
      <c r="A21" s="43"/>
      <c r="B21" s="44"/>
      <c r="C21" s="61" t="s">
        <v>85</v>
      </c>
      <c r="D21" s="31" t="s">
        <v>82</v>
      </c>
      <c r="E21" s="57">
        <f>SUM(E22)</f>
        <v>457599.02</v>
      </c>
    </row>
    <row r="22" spans="1:5">
      <c r="A22" s="43"/>
      <c r="B22" s="44"/>
      <c r="C22" s="61">
        <v>32</v>
      </c>
      <c r="D22" s="31" t="s">
        <v>28</v>
      </c>
      <c r="E22" s="57">
        <v>457599.02</v>
      </c>
    </row>
    <row r="23" spans="1:5">
      <c r="A23" s="43"/>
      <c r="B23" s="44"/>
      <c r="C23" s="77" t="s">
        <v>87</v>
      </c>
      <c r="D23" s="31" t="s">
        <v>90</v>
      </c>
      <c r="E23" s="57">
        <f>SUM(E24)</f>
        <v>5657.66</v>
      </c>
    </row>
    <row r="24" spans="1:5">
      <c r="A24" s="43"/>
      <c r="B24" s="44"/>
      <c r="C24" s="61">
        <v>32</v>
      </c>
      <c r="D24" s="31" t="s">
        <v>28</v>
      </c>
      <c r="E24" s="57">
        <v>5657.66</v>
      </c>
    </row>
    <row r="25" spans="1:5">
      <c r="A25" s="43"/>
      <c r="B25" s="44"/>
      <c r="C25" s="79" t="s">
        <v>113</v>
      </c>
      <c r="D25" s="31" t="s">
        <v>102</v>
      </c>
      <c r="E25" s="57">
        <f>SUM(E26)</f>
        <v>23000</v>
      </c>
    </row>
    <row r="26" spans="1:5">
      <c r="A26" s="43"/>
      <c r="B26" s="44"/>
      <c r="C26" s="79">
        <v>32</v>
      </c>
      <c r="D26" s="31" t="s">
        <v>28</v>
      </c>
      <c r="E26" s="57">
        <v>23000</v>
      </c>
    </row>
    <row r="27" spans="1:5">
      <c r="A27" s="43"/>
      <c r="B27" s="44"/>
      <c r="C27" s="86" t="s">
        <v>119</v>
      </c>
      <c r="D27" s="31" t="s">
        <v>98</v>
      </c>
      <c r="E27" s="57">
        <f>SUM(E28)</f>
        <v>215000</v>
      </c>
    </row>
    <row r="28" spans="1:5">
      <c r="A28" s="43"/>
      <c r="B28" s="44"/>
      <c r="C28" s="86">
        <v>32</v>
      </c>
      <c r="D28" s="31" t="s">
        <v>28</v>
      </c>
      <c r="E28" s="57">
        <v>215000</v>
      </c>
    </row>
    <row r="29" spans="1:5">
      <c r="A29" s="108" t="s">
        <v>77</v>
      </c>
      <c r="B29" s="109"/>
      <c r="C29" s="110"/>
      <c r="D29" s="42" t="s">
        <v>54</v>
      </c>
      <c r="E29" s="59">
        <f>SUM(E31+E33)</f>
        <v>40</v>
      </c>
    </row>
    <row r="30" spans="1:5">
      <c r="A30" s="43"/>
      <c r="B30" s="44"/>
      <c r="C30" s="61" t="s">
        <v>72</v>
      </c>
      <c r="D30" s="31" t="s">
        <v>29</v>
      </c>
      <c r="E30" s="57">
        <f>SUM(E31)</f>
        <v>20</v>
      </c>
    </row>
    <row r="31" spans="1:5">
      <c r="A31" s="43"/>
      <c r="B31" s="44"/>
      <c r="C31" s="61">
        <v>34</v>
      </c>
      <c r="D31" s="31" t="s">
        <v>54</v>
      </c>
      <c r="E31" s="57">
        <v>20</v>
      </c>
    </row>
    <row r="32" spans="1:5">
      <c r="A32" s="43"/>
      <c r="B32" s="44"/>
      <c r="C32" s="61" t="s">
        <v>85</v>
      </c>
      <c r="D32" s="31" t="s">
        <v>82</v>
      </c>
      <c r="E32" s="57">
        <f>SUM(E33)</f>
        <v>20</v>
      </c>
    </row>
    <row r="33" spans="1:5">
      <c r="A33" s="43"/>
      <c r="B33" s="44"/>
      <c r="C33" s="61">
        <v>34</v>
      </c>
      <c r="D33" s="31" t="s">
        <v>54</v>
      </c>
      <c r="E33" s="57">
        <v>20</v>
      </c>
    </row>
    <row r="34" spans="1:5">
      <c r="A34" s="108" t="s">
        <v>73</v>
      </c>
      <c r="B34" s="109"/>
      <c r="C34" s="110"/>
      <c r="D34" s="42" t="s">
        <v>74</v>
      </c>
      <c r="E34" s="59">
        <f>SUM(E35+E37)</f>
        <v>15000</v>
      </c>
    </row>
    <row r="35" spans="1:5">
      <c r="A35" s="41"/>
      <c r="B35" s="63"/>
      <c r="C35" s="61" t="s">
        <v>85</v>
      </c>
      <c r="D35" s="31" t="s">
        <v>82</v>
      </c>
      <c r="E35" s="57">
        <f>SUM(E36)</f>
        <v>14891.1</v>
      </c>
    </row>
    <row r="36" spans="1:5">
      <c r="A36" s="41"/>
      <c r="B36" s="62"/>
      <c r="C36" s="61">
        <v>42</v>
      </c>
      <c r="D36" s="31" t="s">
        <v>75</v>
      </c>
      <c r="E36" s="57">
        <v>14891.1</v>
      </c>
    </row>
    <row r="37" spans="1:5">
      <c r="A37" s="78"/>
      <c r="B37" s="62"/>
      <c r="C37" s="79" t="s">
        <v>111</v>
      </c>
      <c r="D37" s="31" t="s">
        <v>112</v>
      </c>
      <c r="E37" s="57">
        <f>SUM(E38)</f>
        <v>108.9</v>
      </c>
    </row>
    <row r="38" spans="1:5">
      <c r="A38" s="78"/>
      <c r="B38" s="62"/>
      <c r="C38" s="79">
        <v>42</v>
      </c>
      <c r="D38" s="31" t="s">
        <v>75</v>
      </c>
      <c r="E38" s="57">
        <v>108.9</v>
      </c>
    </row>
    <row r="39" spans="1:5" ht="14.45" customHeight="1">
      <c r="A39" s="114" t="s">
        <v>70</v>
      </c>
      <c r="B39" s="115"/>
      <c r="C39" s="116"/>
      <c r="D39" s="42" t="s">
        <v>78</v>
      </c>
      <c r="E39" s="59">
        <f>SUM(E40)</f>
        <v>29925</v>
      </c>
    </row>
    <row r="40" spans="1:5" ht="14.25" customHeight="1">
      <c r="A40" s="108" t="s">
        <v>79</v>
      </c>
      <c r="B40" s="109"/>
      <c r="C40" s="110"/>
      <c r="D40" s="42" t="s">
        <v>80</v>
      </c>
      <c r="E40" s="57">
        <f>SUM(E41)</f>
        <v>29925</v>
      </c>
    </row>
    <row r="41" spans="1:5" ht="15" customHeight="1">
      <c r="A41" s="111" t="s">
        <v>69</v>
      </c>
      <c r="B41" s="112"/>
      <c r="C41" s="113"/>
      <c r="D41" s="31" t="s">
        <v>68</v>
      </c>
      <c r="E41" s="57">
        <f>SUM(E42:E43)</f>
        <v>29925</v>
      </c>
    </row>
    <row r="42" spans="1:5" ht="15" customHeight="1">
      <c r="A42" s="126">
        <v>31</v>
      </c>
      <c r="B42" s="127"/>
      <c r="C42" s="128"/>
      <c r="D42" s="31" t="s">
        <v>20</v>
      </c>
      <c r="E42" s="57">
        <v>29125</v>
      </c>
    </row>
    <row r="43" spans="1:5" ht="15" customHeight="1">
      <c r="A43" s="65"/>
      <c r="B43" s="66"/>
      <c r="C43" s="67">
        <v>32</v>
      </c>
      <c r="D43" s="31" t="s">
        <v>28</v>
      </c>
      <c r="E43" s="57">
        <v>800</v>
      </c>
    </row>
    <row r="44" spans="1:5" ht="15" customHeight="1">
      <c r="A44" s="111"/>
      <c r="B44" s="112"/>
      <c r="C44" s="113"/>
      <c r="D44" s="64"/>
      <c r="E44" s="59"/>
    </row>
  </sheetData>
  <mergeCells count="18">
    <mergeCell ref="A44:C44"/>
    <mergeCell ref="A12:C12"/>
    <mergeCell ref="A34:C34"/>
    <mergeCell ref="A13:C13"/>
    <mergeCell ref="A42:C42"/>
    <mergeCell ref="A39:C39"/>
    <mergeCell ref="A40:C40"/>
    <mergeCell ref="A41:C41"/>
    <mergeCell ref="A8:C8"/>
    <mergeCell ref="A18:C18"/>
    <mergeCell ref="A19:C19"/>
    <mergeCell ref="A29:C29"/>
    <mergeCell ref="A4:E4"/>
    <mergeCell ref="A10:C10"/>
    <mergeCell ref="A11:C11"/>
    <mergeCell ref="A6:C6"/>
    <mergeCell ref="A9:C9"/>
    <mergeCell ref="A7:C7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POSEBNI DIO</vt:lpstr>
      <vt:lpstr>List2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2025-07-29T07:49:36Z</cp:lastPrinted>
  <dcterms:created xsi:type="dcterms:W3CDTF">2022-08-12T12:51:27Z</dcterms:created>
  <dcterms:modified xsi:type="dcterms:W3CDTF">2025-07-29T07:52:56Z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